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p\Desktop\งาน\ita\ita 69\โพย1-18\O10 แผนการใช้จ่ายงบประมาณประจำปีและการรายงานผล\อัพขึ้นเวป\รวมไฟล์ita69\"/>
    </mc:Choice>
  </mc:AlternateContent>
  <xr:revisionPtr revIDLastSave="0" documentId="13_ncr:1_{ADCD4E52-900E-4C2C-9FBF-A18388D395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ผลการใช้จ่ายงบประมาณ" sheetId="2" r:id="rId1"/>
  </sheets>
  <externalReferences>
    <externalReference r:id="rId2"/>
  </externalReferences>
  <definedNames>
    <definedName name="_xlnm.Print_Titles" localSheetId="0">ผลการใช้จ่ายงบประมาณ!$1:$5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13Zg3008D489ZlcJ+D8RNYhZrgoKchC+MSNL53H3FHU="/>
    </ext>
  </extLst>
</workbook>
</file>

<file path=xl/calcChain.xml><?xml version="1.0" encoding="utf-8"?>
<calcChain xmlns="http://schemas.openxmlformats.org/spreadsheetml/2006/main">
  <c r="E7" i="2" l="1"/>
  <c r="E21" i="2"/>
  <c r="E19" i="2"/>
  <c r="E18" i="2"/>
  <c r="E16" i="2"/>
  <c r="E15" i="2"/>
  <c r="E14" i="2"/>
  <c r="E10" i="2"/>
  <c r="E11" i="2"/>
  <c r="E12" i="2"/>
  <c r="E13" i="2"/>
  <c r="D8" i="2"/>
  <c r="E8" i="2" s="1"/>
  <c r="C22" i="2"/>
  <c r="E22" i="2" s="1"/>
  <c r="C21" i="2"/>
  <c r="C20" i="2"/>
  <c r="E20" i="2" s="1"/>
  <c r="C19" i="2"/>
  <c r="C18" i="2"/>
  <c r="C17" i="2"/>
  <c r="E17" i="2" s="1"/>
  <c r="C16" i="2"/>
  <c r="C15" i="2"/>
  <c r="C14" i="2"/>
  <c r="C13" i="2"/>
  <c r="C8" i="2"/>
  <c r="E9" i="2" l="1"/>
  <c r="D6" i="2"/>
  <c r="E6" i="2" s="1"/>
</calcChain>
</file>

<file path=xl/sharedStrings.xml><?xml version="1.0" encoding="utf-8"?>
<sst xmlns="http://schemas.openxmlformats.org/spreadsheetml/2006/main" count="47" uniqueCount="31">
  <si>
    <t>ที่</t>
  </si>
  <si>
    <t>คิดเป็นร้อยละ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</si>
  <si>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</si>
  <si>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</si>
  <si>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</si>
  <si>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</si>
  <si>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</si>
  <si>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</si>
  <si>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</si>
  <si>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</si>
  <si>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</si>
  <si>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ชื่อโครงการ/กิจกรรม</t>
  </si>
  <si>
    <t>ได้รับจัดสรร</t>
  </si>
  <si>
    <t>ผลการเบิกจ่ายจริง</t>
  </si>
  <si>
    <t>เป็นไปตามเป้าหมาย/</t>
  </si>
  <si>
    <t>ต่ำกว่าเป้าหมาย</t>
  </si>
  <si>
    <t>โครงการรณรงค์ป้องกันและแก้ไขปัญหาอุบัติเหตุช่วงเทศกาลปีใหม่</t>
  </si>
  <si>
    <t>เป็นไปตามเป้าหมาย</t>
  </si>
  <si>
    <t>การบังคับใช้กฎหมายและบริการประชาชน (ชมส. อาสาสมัครตำรวจบ้าน กต.ตร. และน้ำมันรถเช่า)</t>
  </si>
  <si>
    <t>ปฏิรูประบบงานสอบสวน</t>
  </si>
  <si>
    <t>ค่าตอบแทนชุดปฏิบัติการปิดล้อมตรวจค้นฯ</t>
  </si>
  <si>
    <t>โครงการปราบปรามการค้ายาเสพติด</t>
  </si>
  <si>
    <t>โครงการสร้างเครือข่ายประชาชนในการป้องกันอาชญากรรม</t>
  </si>
  <si>
    <t>ตรวจแล้วถูกต้อง</t>
  </si>
  <si>
    <t>พ.ต.อ.</t>
  </si>
  <si>
    <t>( จรัล บางประเสริฐ )</t>
  </si>
  <si>
    <t xml:space="preserve">  ผกก.สภ.เกาะยาว</t>
  </si>
  <si>
    <t>โครงการดำเนินงานตำบลยั่งยืนเพื่อแก้ไขปัญหายาเสพติดฯ</t>
  </si>
  <si>
    <t>ค่า ot</t>
  </si>
  <si>
    <t>น้ำมันรถจักรยานยนต์</t>
  </si>
  <si>
    <r>
      <t xml:space="preserve">รายงานผลการใช้จ่ายงบประมาณ ไตรมาสที่ 1 
สถานีตำรวจภูธรเกาะยาว
  ประจำปีงบประมาณ พ.ศ. 2569 ไตรมาสที่ 1 </t>
    </r>
    <r>
      <rPr>
        <b/>
        <sz val="18"/>
        <color rgb="FFFF0000"/>
        <rFont val="TH SarabunPSK"/>
      </rPr>
      <t>(ตุลาคม 2568 - ธันวาคม 2568)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</si>
</sst>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7">
    <font>
      <sz val="11"/>
      <color theme="1"/>
      <name val="Tahoma"/>
      <scheme val="minor"/>
    </font>
    <font>
      <b/>
      <sz val="18"/>
      <color theme="1"/>
      <name val="TH Sarabun PSK"/>
    </font>
    <font>
      <sz val="11"/>
      <name val="Tahoma"/>
    </font>
    <font>
      <b/>
      <sz val="18"/>
      <color rgb="FFFF0000"/>
      <name val="TH SarabunPSK"/>
    </font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6"/>
      <color theme="1"/>
      <name val="TH SarabunPSK"/>
      <family val="2"/>
    </font>
    <font>
      <sz val="14"/>
      <color theme="1"/>
      <name val="TH SarabunIT๙"/>
      <family val="2"/>
      <charset val="222"/>
    </font>
    <font>
      <sz val="14"/>
      <name val="TH SarabunPSK"/>
      <family val="2"/>
    </font>
    <font>
      <sz val="14"/>
      <name val="TH SarabunIT๙"/>
      <family val="2"/>
      <charset val="222"/>
    </font>
    <font>
      <sz val="14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rgb="FFFF0000"/>
      <name val="TH SarabunIT๙"/>
      <family val="2"/>
    </font>
    <font>
      <sz val="14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2" applyFont="1"/>
    <xf numFmtId="0" fontId="8" fillId="0" borderId="0" xfId="2" applyFont="1" applyAlignment="1">
      <alignment horizontal="center"/>
    </xf>
    <xf numFmtId="0" fontId="6" fillId="0" borderId="0" xfId="2" applyFont="1" applyAlignment="1">
      <alignment horizontal="right"/>
    </xf>
    <xf numFmtId="0" fontId="6" fillId="0" borderId="0" xfId="2" applyFont="1" applyAlignment="1">
      <alignment horizontal="center"/>
    </xf>
    <xf numFmtId="0" fontId="9" fillId="0" borderId="9" xfId="2" applyFont="1" applyBorder="1" applyAlignment="1">
      <alignment horizontal="center" vertical="center"/>
    </xf>
    <xf numFmtId="187" fontId="11" fillId="2" borderId="9" xfId="3" applyNumberFormat="1" applyFont="1" applyFill="1" applyBorder="1" applyAlignment="1"/>
    <xf numFmtId="187" fontId="11" fillId="0" borderId="9" xfId="3" applyNumberFormat="1" applyFont="1" applyBorder="1" applyAlignment="1"/>
    <xf numFmtId="0" fontId="10" fillId="0" borderId="8" xfId="2" applyFont="1" applyBorder="1" applyAlignment="1">
      <alignment vertical="center"/>
    </xf>
    <xf numFmtId="187" fontId="11" fillId="0" borderId="9" xfId="3" applyNumberFormat="1" applyFont="1" applyBorder="1" applyAlignment="1">
      <alignment wrapText="1"/>
    </xf>
    <xf numFmtId="0" fontId="13" fillId="0" borderId="9" xfId="2" applyFont="1" applyBorder="1"/>
    <xf numFmtId="187" fontId="11" fillId="0" borderId="0" xfId="3" applyNumberFormat="1" applyFont="1"/>
    <xf numFmtId="0" fontId="13" fillId="0" borderId="9" xfId="2" applyFont="1" applyBorder="1" applyAlignment="1">
      <alignment vertical="top"/>
    </xf>
    <xf numFmtId="0" fontId="14" fillId="0" borderId="9" xfId="2" applyFont="1" applyBorder="1" applyAlignment="1">
      <alignment horizontal="center" vertical="center"/>
    </xf>
    <xf numFmtId="0" fontId="5" fillId="0" borderId="9" xfId="2" applyBorder="1"/>
    <xf numFmtId="0" fontId="2" fillId="0" borderId="0" xfId="0" applyFont="1"/>
    <xf numFmtId="0" fontId="6" fillId="3" borderId="3" xfId="2" applyFont="1" applyFill="1" applyBorder="1" applyAlignment="1">
      <alignment horizontal="center"/>
    </xf>
    <xf numFmtId="0" fontId="6" fillId="3" borderId="6" xfId="2" applyFont="1" applyFill="1" applyBorder="1" applyAlignment="1">
      <alignment horizontal="center"/>
    </xf>
    <xf numFmtId="0" fontId="6" fillId="0" borderId="9" xfId="2" applyFont="1" applyBorder="1" applyAlignment="1">
      <alignment horizontal="right" vertical="center" wrapText="1"/>
    </xf>
    <xf numFmtId="0" fontId="6" fillId="0" borderId="9" xfId="2" applyFont="1" applyBorder="1"/>
    <xf numFmtId="2" fontId="6" fillId="0" borderId="9" xfId="2" applyNumberFormat="1" applyFont="1" applyBorder="1" applyAlignment="1">
      <alignment horizontal="right" vertical="center" wrapText="1"/>
    </xf>
    <xf numFmtId="0" fontId="6" fillId="0" borderId="9" xfId="2" applyFont="1" applyBorder="1" applyAlignment="1">
      <alignment horizontal="center"/>
    </xf>
    <xf numFmtId="43" fontId="6" fillId="0" borderId="9" xfId="3" applyFont="1" applyBorder="1" applyAlignment="1">
      <alignment horizontal="right" vertical="top" wrapText="1"/>
    </xf>
    <xf numFmtId="0" fontId="10" fillId="0" borderId="9" xfId="2" applyFont="1" applyBorder="1" applyAlignment="1">
      <alignment vertical="center"/>
    </xf>
    <xf numFmtId="0" fontId="10" fillId="0" borderId="9" xfId="2" applyFont="1" applyBorder="1" applyAlignment="1">
      <alignment vertical="center" wrapText="1"/>
    </xf>
    <xf numFmtId="0" fontId="12" fillId="0" borderId="9" xfId="2" applyFont="1" applyBorder="1" applyAlignment="1">
      <alignment vertical="center"/>
    </xf>
    <xf numFmtId="187" fontId="15" fillId="0" borderId="9" xfId="3" applyNumberFormat="1" applyFont="1" applyBorder="1" applyAlignment="1">
      <alignment horizontal="center" vertical="center"/>
    </xf>
    <xf numFmtId="187" fontId="6" fillId="0" borderId="9" xfId="1" applyNumberFormat="1" applyFont="1" applyBorder="1"/>
    <xf numFmtId="187" fontId="6" fillId="0" borderId="9" xfId="1" applyNumberFormat="1" applyFont="1" applyBorder="1" applyAlignment="1">
      <alignment horizontal="center"/>
    </xf>
    <xf numFmtId="187" fontId="16" fillId="2" borderId="9" xfId="1" applyNumberFormat="1" applyFont="1" applyFill="1" applyBorder="1"/>
    <xf numFmtId="187" fontId="7" fillId="0" borderId="9" xfId="3" applyNumberFormat="1" applyFont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/>
    </xf>
    <xf numFmtId="0" fontId="5" fillId="3" borderId="5" xfId="2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/>
    </xf>
    <xf numFmtId="0" fontId="5" fillId="3" borderId="6" xfId="2" applyFill="1" applyBorder="1" applyAlignment="1">
      <alignment horizontal="center" vertical="center"/>
    </xf>
    <xf numFmtId="0" fontId="6" fillId="3" borderId="4" xfId="2" applyFont="1" applyFill="1" applyBorder="1" applyAlignment="1">
      <alignment horizontal="center" vertical="center"/>
    </xf>
    <xf numFmtId="0" fontId="5" fillId="3" borderId="7" xfId="2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">
    <cellStyle name="จุลภาค" xfId="1" builtinId="3"/>
    <cellStyle name="จุลภาค 2" xfId="3" xr:uid="{145C71F4-9B2A-4D6D-8A5E-A2DEC07BF0F2}"/>
    <cellStyle name="ปกติ" xfId="0" builtinId="0"/>
    <cellStyle name="ปกติ 2" xfId="2" xr:uid="{C6A74DA9-16BF-4EF6-AB6A-A07466B413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</xdr:colOff>
      <xdr:row>25</xdr:row>
      <xdr:rowOff>104775</xdr:rowOff>
    </xdr:from>
    <xdr:to>
      <xdr:col>3</xdr:col>
      <xdr:colOff>1176455</xdr:colOff>
      <xdr:row>27</xdr:row>
      <xdr:rowOff>38100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569204F-41C6-4CA8-BA32-564E74137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1" y="8172450"/>
          <a:ext cx="1176454" cy="4476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3611;&#3637;&#3591;&#3610;%2069\&#3619;&#3634;&#3618;&#3591;&#3634;&#3609;&#3585;&#3634;&#3619;&#3648;&#3591;&#3636;&#3609;69\&#3585;.&#3588;69\&#3619;&#3634;&#3618;&#3591;&#3634;&#3609;&#3648;&#3610;&#3636;&#3585;&#3592;&#3656;&#3634;&#3618;&#3611;&#3619;&#3632;&#3617;&#3634;&#3603;%20%20&#3651;&#3627;&#3617;&#36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2"/>
      <sheetName val="ทั้งปี"/>
      <sheetName val="ประมาณ"/>
      <sheetName val="นักจิต (ไม่มี)"/>
      <sheetName val="นักจิต (มีเบิก)"/>
      <sheetName val="ชันสูตร"/>
      <sheetName val="ชันสูตร (ไม่มี)"/>
      <sheetName val="ส่งหมาย (ไม่มี)"/>
      <sheetName val="ส่งหมาย (3)"/>
      <sheetName val="ค่าตอบแทน พงส. (ไม่มี)"/>
      <sheetName val="ค่าตอบแทน พงส.ก.พ."/>
      <sheetName val="Sheet2"/>
      <sheetName val="ผกก.อ๊อด"/>
    </sheetNames>
    <sheetDataSet>
      <sheetData sheetId="0"/>
      <sheetData sheetId="1">
        <row r="8">
          <cell r="C8">
            <v>51600</v>
          </cell>
          <cell r="D8">
            <v>25800</v>
          </cell>
          <cell r="E8">
            <v>25800</v>
          </cell>
        </row>
        <row r="9">
          <cell r="C9">
            <v>348000</v>
          </cell>
          <cell r="D9">
            <v>174000</v>
          </cell>
          <cell r="E9">
            <v>174000</v>
          </cell>
        </row>
        <row r="10">
          <cell r="C10">
            <v>7200</v>
          </cell>
          <cell r="D10">
            <v>3600</v>
          </cell>
          <cell r="E10">
            <v>3500</v>
          </cell>
        </row>
        <row r="11">
          <cell r="C11">
            <v>15800</v>
          </cell>
          <cell r="D11">
            <v>7900</v>
          </cell>
          <cell r="E11">
            <v>8000</v>
          </cell>
        </row>
        <row r="12">
          <cell r="C12">
            <v>4800</v>
          </cell>
          <cell r="D12">
            <v>2400</v>
          </cell>
          <cell r="E12">
            <v>2300</v>
          </cell>
        </row>
        <row r="14">
          <cell r="C14">
            <v>8700</v>
          </cell>
          <cell r="D14">
            <v>4400</v>
          </cell>
          <cell r="E14">
            <v>4300</v>
          </cell>
        </row>
        <row r="15">
          <cell r="C15">
            <v>20600</v>
          </cell>
          <cell r="D15">
            <v>10300</v>
          </cell>
          <cell r="E15">
            <v>10300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E1005-FC12-441B-939D-1983122A1358}">
  <dimension ref="A1:J29"/>
  <sheetViews>
    <sheetView tabSelected="1" workbookViewId="0">
      <selection activeCell="D31" sqref="D31"/>
    </sheetView>
  </sheetViews>
  <sheetFormatPr defaultColWidth="8.875" defaultRowHeight="20.25"/>
  <cols>
    <col min="1" max="1" width="5.375" style="1" customWidth="1"/>
    <col min="2" max="2" width="54.875" style="1" customWidth="1"/>
    <col min="3" max="3" width="15" style="1" customWidth="1"/>
    <col min="4" max="4" width="19.625" style="1" customWidth="1"/>
    <col min="5" max="5" width="17.625" style="1" customWidth="1"/>
    <col min="6" max="6" width="18.625" style="1" customWidth="1"/>
    <col min="7" max="16384" width="8.875" style="1"/>
  </cols>
  <sheetData>
    <row r="1" spans="1:10" ht="23.45" customHeight="1">
      <c r="A1" s="37" t="s">
        <v>30</v>
      </c>
      <c r="B1" s="37"/>
      <c r="C1" s="37"/>
      <c r="D1" s="37"/>
      <c r="E1" s="37"/>
      <c r="F1" s="37"/>
      <c r="G1"/>
      <c r="H1"/>
      <c r="I1"/>
      <c r="J1"/>
    </row>
    <row r="2" spans="1:10" ht="23.45" customHeight="1">
      <c r="A2" s="37"/>
      <c r="B2" s="37"/>
      <c r="C2" s="37"/>
      <c r="D2" s="37"/>
      <c r="E2" s="37"/>
      <c r="F2" s="37"/>
      <c r="G2"/>
      <c r="H2"/>
      <c r="I2"/>
      <c r="J2"/>
    </row>
    <row r="3" spans="1:10" ht="23.45" customHeight="1">
      <c r="A3" s="38"/>
      <c r="B3" s="38"/>
      <c r="C3" s="38"/>
      <c r="D3" s="38"/>
      <c r="E3" s="38"/>
      <c r="F3" s="38"/>
      <c r="G3" s="15"/>
      <c r="H3" s="15"/>
      <c r="I3" s="15"/>
      <c r="J3" s="15"/>
    </row>
    <row r="4" spans="1:10" ht="28.7" customHeight="1">
      <c r="A4" s="31" t="s">
        <v>0</v>
      </c>
      <c r="B4" s="33" t="s">
        <v>11</v>
      </c>
      <c r="C4" s="33" t="s">
        <v>12</v>
      </c>
      <c r="D4" s="33" t="s">
        <v>13</v>
      </c>
      <c r="E4" s="35" t="s">
        <v>1</v>
      </c>
      <c r="F4" s="16" t="s">
        <v>14</v>
      </c>
    </row>
    <row r="5" spans="1:10" ht="27" customHeight="1">
      <c r="A5" s="32"/>
      <c r="B5" s="34"/>
      <c r="C5" s="34"/>
      <c r="D5" s="34"/>
      <c r="E5" s="36"/>
      <c r="F5" s="17" t="s">
        <v>15</v>
      </c>
    </row>
    <row r="6" spans="1:10" ht="27" customHeight="1">
      <c r="A6" s="5">
        <v>1</v>
      </c>
      <c r="B6" s="23" t="s">
        <v>16</v>
      </c>
      <c r="C6" s="6">
        <v>12600</v>
      </c>
      <c r="D6" s="30">
        <f>C6</f>
        <v>12600</v>
      </c>
      <c r="E6" s="18">
        <f>D6*100/C6</f>
        <v>100</v>
      </c>
      <c r="F6" s="19" t="s">
        <v>17</v>
      </c>
    </row>
    <row r="7" spans="1:10" ht="36.75" customHeight="1">
      <c r="A7" s="5">
        <v>2</v>
      </c>
      <c r="B7" s="24" t="s">
        <v>18</v>
      </c>
      <c r="C7" s="6">
        <v>64100</v>
      </c>
      <c r="D7" s="30">
        <v>15000</v>
      </c>
      <c r="E7" s="20">
        <f>D7*100/C7</f>
        <v>23.400936037441497</v>
      </c>
      <c r="F7" s="21" t="s">
        <v>15</v>
      </c>
    </row>
    <row r="8" spans="1:10" ht="49.7" customHeight="1">
      <c r="A8" s="5">
        <v>3</v>
      </c>
      <c r="B8" s="23" t="s">
        <v>19</v>
      </c>
      <c r="C8" s="7">
        <f>57900</f>
        <v>57900</v>
      </c>
      <c r="D8" s="30">
        <f>17100+11900</f>
        <v>29000</v>
      </c>
      <c r="E8" s="20">
        <f>D8*100/C8</f>
        <v>50.086355785837654</v>
      </c>
      <c r="F8" s="19" t="s">
        <v>17</v>
      </c>
    </row>
    <row r="9" spans="1:10" ht="27" customHeight="1">
      <c r="A9" s="5">
        <v>4</v>
      </c>
      <c r="B9" s="25" t="s">
        <v>27</v>
      </c>
      <c r="C9" s="6">
        <v>78000</v>
      </c>
      <c r="D9" s="30">
        <v>12500</v>
      </c>
      <c r="E9" s="22">
        <f>D9*100/C9</f>
        <v>16.025641025641026</v>
      </c>
      <c r="F9" s="21" t="s">
        <v>15</v>
      </c>
    </row>
    <row r="10" spans="1:10" ht="27" customHeight="1">
      <c r="A10" s="5">
        <v>5</v>
      </c>
      <c r="B10" s="23" t="s">
        <v>20</v>
      </c>
      <c r="C10" s="6">
        <v>20000</v>
      </c>
      <c r="D10" s="26">
        <v>0</v>
      </c>
      <c r="E10" s="22">
        <f t="shared" ref="E10:E22" si="0">D10*100/C10</f>
        <v>0</v>
      </c>
      <c r="F10" s="21" t="s">
        <v>15</v>
      </c>
    </row>
    <row r="11" spans="1:10" ht="27" customHeight="1">
      <c r="A11" s="5">
        <v>6</v>
      </c>
      <c r="B11" s="23" t="s">
        <v>21</v>
      </c>
      <c r="C11" s="6">
        <v>16050</v>
      </c>
      <c r="D11" s="26">
        <v>0</v>
      </c>
      <c r="E11" s="22">
        <f t="shared" si="0"/>
        <v>0</v>
      </c>
      <c r="F11" s="21" t="s">
        <v>15</v>
      </c>
    </row>
    <row r="12" spans="1:10" ht="27" customHeight="1">
      <c r="A12" s="5">
        <v>7</v>
      </c>
      <c r="B12" s="23" t="s">
        <v>22</v>
      </c>
      <c r="C12" s="6">
        <v>15000</v>
      </c>
      <c r="D12" s="26">
        <v>0</v>
      </c>
      <c r="E12" s="22">
        <f t="shared" si="0"/>
        <v>0</v>
      </c>
      <c r="F12" s="21" t="s">
        <v>15</v>
      </c>
    </row>
    <row r="13" spans="1:10" ht="27" customHeight="1">
      <c r="A13" s="5">
        <v>8</v>
      </c>
      <c r="B13" s="8" t="s">
        <v>28</v>
      </c>
      <c r="C13" s="9">
        <f>[1]ทั้งปี!$C$9+[1]ทั้งปี!$D$9+[1]ทั้งปี!$E$9</f>
        <v>696000</v>
      </c>
      <c r="D13" s="29">
        <v>8400</v>
      </c>
      <c r="E13" s="22">
        <f t="shared" si="0"/>
        <v>1.2068965517241379</v>
      </c>
      <c r="F13" s="21" t="s">
        <v>15</v>
      </c>
    </row>
    <row r="14" spans="1:10" ht="19.5" customHeight="1">
      <c r="A14" s="5">
        <v>9</v>
      </c>
      <c r="B14" s="10" t="s">
        <v>2</v>
      </c>
      <c r="C14" s="9">
        <f>[1]ทั้งปี!$C$8+[1]ทั้งปี!$D$8+[1]ทั้งปี!$E$8</f>
        <v>103200</v>
      </c>
      <c r="D14" s="29">
        <v>11870</v>
      </c>
      <c r="E14" s="22">
        <f t="shared" si="0"/>
        <v>11.501937984496124</v>
      </c>
      <c r="F14" s="21" t="s">
        <v>15</v>
      </c>
    </row>
    <row r="15" spans="1:10" ht="21.6" customHeight="1">
      <c r="A15" s="5">
        <v>10</v>
      </c>
      <c r="B15" s="10" t="s">
        <v>3</v>
      </c>
      <c r="C15" s="9">
        <f>[1]ทั้งปี!$C$10+[1]ทั้งปี!$D$10+[1]ทั้งปี!$E$10</f>
        <v>14300</v>
      </c>
      <c r="D15" s="29">
        <v>1236</v>
      </c>
      <c r="E15" s="22">
        <f t="shared" si="0"/>
        <v>8.6433566433566433</v>
      </c>
      <c r="F15" s="21" t="s">
        <v>15</v>
      </c>
    </row>
    <row r="16" spans="1:10" ht="24" customHeight="1">
      <c r="A16" s="5">
        <v>11</v>
      </c>
      <c r="B16" s="10" t="s">
        <v>4</v>
      </c>
      <c r="C16" s="9">
        <f>[1]ทั้งปี!$C$11+[1]ทั้งปี!$D$11+[1]ทั้งปี!$E$11</f>
        <v>31700</v>
      </c>
      <c r="D16" s="29">
        <v>24000</v>
      </c>
      <c r="E16" s="22">
        <f t="shared" si="0"/>
        <v>75.709779179810724</v>
      </c>
      <c r="F16" s="19" t="s">
        <v>17</v>
      </c>
    </row>
    <row r="17" spans="1:6" ht="21">
      <c r="A17" s="5">
        <v>12</v>
      </c>
      <c r="B17" s="10" t="s">
        <v>5</v>
      </c>
      <c r="C17" s="11">
        <f>[1]ทั้งปี!$C$12+[1]ทั้งปี!$D$12+[1]ทั้งปี!$E$12</f>
        <v>9500</v>
      </c>
      <c r="D17" s="27">
        <v>50000</v>
      </c>
      <c r="E17" s="22">
        <f t="shared" si="0"/>
        <v>526.31578947368416</v>
      </c>
      <c r="F17" s="19" t="s">
        <v>17</v>
      </c>
    </row>
    <row r="18" spans="1:6" ht="30.6" customHeight="1">
      <c r="A18" s="5">
        <v>13</v>
      </c>
      <c r="B18" s="12" t="s">
        <v>6</v>
      </c>
      <c r="C18" s="9">
        <f>82500*4</f>
        <v>330000</v>
      </c>
      <c r="D18" s="27">
        <v>50000</v>
      </c>
      <c r="E18" s="22">
        <f t="shared" si="0"/>
        <v>15.151515151515152</v>
      </c>
      <c r="F18" s="21" t="s">
        <v>15</v>
      </c>
    </row>
    <row r="19" spans="1:6" ht="21">
      <c r="A19" s="5">
        <v>13</v>
      </c>
      <c r="B19" s="12" t="s">
        <v>29</v>
      </c>
      <c r="C19" s="9">
        <f>143000*4</f>
        <v>572000</v>
      </c>
      <c r="D19" s="28">
        <v>50000</v>
      </c>
      <c r="E19" s="22">
        <f t="shared" si="0"/>
        <v>8.7412587412587417</v>
      </c>
      <c r="F19" s="21" t="s">
        <v>15</v>
      </c>
    </row>
    <row r="20" spans="1:6" ht="21">
      <c r="A20" s="5">
        <v>14</v>
      </c>
      <c r="B20" s="10" t="s">
        <v>7</v>
      </c>
      <c r="C20" s="7">
        <f>[1]ทั้งปี!$C$14+[1]ทั้งปี!$D$14+[1]ทั้งปี!$E$14</f>
        <v>17400</v>
      </c>
      <c r="D20" s="28">
        <v>0</v>
      </c>
      <c r="E20" s="22">
        <f t="shared" si="0"/>
        <v>0</v>
      </c>
      <c r="F20" s="21" t="s">
        <v>15</v>
      </c>
    </row>
    <row r="21" spans="1:6" ht="21">
      <c r="A21" s="5">
        <v>15</v>
      </c>
      <c r="B21" s="10" t="s">
        <v>8</v>
      </c>
      <c r="C21" s="7">
        <f>453400*4</f>
        <v>1813600</v>
      </c>
      <c r="D21" s="27">
        <v>300326</v>
      </c>
      <c r="E21" s="22">
        <f t="shared" si="0"/>
        <v>16.559660344067048</v>
      </c>
      <c r="F21" s="21" t="s">
        <v>15</v>
      </c>
    </row>
    <row r="22" spans="1:6" ht="21">
      <c r="A22" s="5">
        <v>16</v>
      </c>
      <c r="B22" s="10" t="s">
        <v>9</v>
      </c>
      <c r="C22" s="7">
        <f>[1]ทั้งปี!$C$15+[1]ทั้งปี!$D$15+[1]ทั้งปี!$E$15</f>
        <v>41200</v>
      </c>
      <c r="D22" s="27">
        <v>40000</v>
      </c>
      <c r="E22" s="22">
        <f t="shared" si="0"/>
        <v>97.087378640776706</v>
      </c>
      <c r="F22" s="19" t="s">
        <v>17</v>
      </c>
    </row>
    <row r="23" spans="1:6" ht="21">
      <c r="A23" s="5">
        <v>17</v>
      </c>
      <c r="B23" s="10" t="s">
        <v>10</v>
      </c>
      <c r="C23" s="19"/>
      <c r="D23" s="19"/>
      <c r="E23" s="19"/>
      <c r="F23" s="19"/>
    </row>
    <row r="24" spans="1:6" ht="21">
      <c r="A24" s="13"/>
      <c r="B24" s="14"/>
      <c r="C24" s="19"/>
      <c r="D24" s="19"/>
      <c r="E24" s="19"/>
      <c r="F24" s="19"/>
    </row>
    <row r="25" spans="1:6">
      <c r="D25" s="2" t="s">
        <v>23</v>
      </c>
    </row>
    <row r="27" spans="1:6">
      <c r="C27" s="3" t="s">
        <v>24</v>
      </c>
    </row>
    <row r="28" spans="1:6">
      <c r="D28" s="4" t="s">
        <v>25</v>
      </c>
    </row>
    <row r="29" spans="1:6">
      <c r="D29" s="4" t="s">
        <v>26</v>
      </c>
    </row>
  </sheetData>
  <mergeCells count="6">
    <mergeCell ref="A1:F3"/>
    <mergeCell ref="A4:A5"/>
    <mergeCell ref="B4:B5"/>
    <mergeCell ref="C4:C5"/>
    <mergeCell ref="D4:D5"/>
    <mergeCell ref="E4:E5"/>
  </mergeCells>
  <pageMargins left="0.51181102362204722" right="0.11811023622047245" top="0.74803149606299213" bottom="0.35433070866141736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ผลการใช้จ่ายงบประมาณ</vt:lpstr>
      <vt:lpstr>ผลการใช้จ่ายงบประมาณ!Print_Titles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worachot leengokueji</cp:lastModifiedBy>
  <dcterms:created xsi:type="dcterms:W3CDTF">2024-01-10T07:59:11Z</dcterms:created>
  <dcterms:modified xsi:type="dcterms:W3CDTF">2026-07-21T06:49:50Z</dcterms:modified>
</cp:coreProperties>
</file>